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Medium_All_2003" sheetId="1" r:id="rId1"/>
    <sheet name="Medium_All_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<sst xmlns="http://schemas.openxmlformats.org/spreadsheetml/2006/main" count="85" uniqueCount="35">
  <si>
    <t>BANGOR HYDRO-ELECTRIC COMPANY</t>
  </si>
  <si>
    <t xml:space="preserve">Medium Standard Offer Group </t>
  </si>
  <si>
    <t>All Eligible Customers</t>
  </si>
  <si>
    <t>Billing Determinants</t>
  </si>
  <si>
    <t>Class</t>
  </si>
  <si>
    <t>Total Large Power Secondary</t>
  </si>
  <si>
    <t>Total Large Power Primary</t>
  </si>
  <si>
    <t>Wholesale</t>
  </si>
  <si>
    <t>Total Medium Class Billing Determinants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</si>
  <si>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</si>
  <si>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</si>
  <si>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</si>
  <si>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</si>
  <si>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</si>
  <si>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</si>
  <si>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</si>
  <si>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</si>
  <si>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</si>
  <si>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</si>
  <si>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</si>
  <si>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</si>
  <si>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</si>
  <si>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</si>
  <si>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</si>
  <si>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</si>
  <si>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</si>
  <si>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</si>
  <si>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</si>
  <si>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</si>
  <si>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 xml:space="preserve">  Total / Avg</t>
  </si>
  <si>
    <t xml:space="preserve">       2003</t>
  </si>
  <si>
    <t xml:space="preserve">  Cal.  2003</t>
  </si>
  <si>
    <t>Jan-04</t>
  </si>
  <si>
    <t>Feb-04</t>
  </si>
  <si>
    <t>Mar-04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</si>
</sst>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0" fillId="0" borderId="1" xfId="0" applyNumberFormat="1" applyFont="1" applyAlignment="1">
      <alignment/>
    </xf>
    <xf numFmtId="0" fontId="7" fillId="0" borderId="1" xfId="0" applyNumberFormat="1" applyFont="1" applyAlignment="1">
      <alignment/>
    </xf>
    <xf numFmtId="0" fontId="7" fillId="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3" borderId="0" xfId="0" applyNumberFormat="1" applyFont="1" applyFill="1" applyAlignment="1">
      <alignment/>
    </xf>
    <xf numFmtId="3" fontId="0" fillId="0" borderId="1" xfId="0" applyNumberFormat="1" applyFont="1" applyAlignment="1">
      <alignment/>
    </xf>
    <xf numFmtId="3" fontId="7" fillId="0" borderId="1" xfId="0" applyNumberFormat="1" applyFont="1" applyAlignment="1">
      <alignment/>
    </xf>
    <xf numFmtId="0" fontId="0" fillId="2" borderId="2" xfId="0" applyNumberFormat="1" applyFont="1" applyFill="1" applyAlignment="1">
      <alignment/>
    </xf>
    <xf numFmtId="3" fontId="0" fillId="2" borderId="2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OutlineSymbols="0" zoomScale="87" zoomScaleNormal="87" workbookViewId="0" topLeftCell="H1">
      <selection activeCell="R8" sqref="R8"/>
    </sheetView>
  </sheetViews>
  <sheetFormatPr defaultColWidth="8.88671875" defaultRowHeight="15"/>
  <cols>
    <col min="1" max="4" width="9.6640625" style="1" customWidth="1"/>
    <col min="5" max="16" width="10.6640625" style="1" customWidth="1"/>
    <col min="17" max="18" width="12.6640625" style="1" customWidth="1"/>
    <col min="19" max="16384" width="9.6640625" style="1" customWidth="1"/>
  </cols>
  <sheetData>
    <row r="1" ht="18">
      <c r="A1" s="2" t="s">
        <v>0</v>
      </c>
    </row>
    <row r="2" spans="1:4" ht="18">
      <c r="A2" s="3" t="s">
        <v>1</v>
      </c>
      <c r="B2" s="4"/>
      <c r="C2" s="4"/>
      <c r="D2" s="4"/>
    </row>
    <row r="3" spans="1:4" ht="18">
      <c r="A3" s="3" t="s">
        <v>2</v>
      </c>
      <c r="B3" s="4"/>
      <c r="C3" s="4"/>
      <c r="D3" s="4"/>
    </row>
    <row r="4" ht="18">
      <c r="A4" s="5" t="s">
        <v>3</v>
      </c>
    </row>
    <row r="5" spans="17:18" ht="15.75">
      <c r="Q5" s="6" t="s">
        <v>29</v>
      </c>
      <c r="R5" s="6"/>
    </row>
    <row r="6" spans="1:18" ht="15.75">
      <c r="A6" s="7" t="s">
        <v>4</v>
      </c>
      <c r="B6" s="8" t="s">
        <v>9</v>
      </c>
      <c r="D6" s="9"/>
      <c r="E6" s="10" t="s">
        <v>17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25</v>
      </c>
      <c r="N6" s="10" t="s">
        <v>26</v>
      </c>
      <c r="O6" s="10" t="s">
        <v>27</v>
      </c>
      <c r="P6" s="10" t="s">
        <v>28</v>
      </c>
      <c r="Q6" s="11" t="s">
        <v>30</v>
      </c>
      <c r="R6" s="12"/>
    </row>
    <row r="7" spans="1:18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5"/>
    </row>
    <row r="8" spans="1:18" ht="15.75">
      <c r="A8" s="16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7"/>
      <c r="O8" s="17"/>
      <c r="P8" s="17"/>
      <c r="Q8" s="18"/>
      <c r="R8" s="19"/>
    </row>
    <row r="9" spans="4:18" ht="15.75">
      <c r="D9" s="16" t="s">
        <v>14</v>
      </c>
      <c r="E9" s="20">
        <v>1267</v>
      </c>
      <c r="F9" s="20">
        <v>1232</v>
      </c>
      <c r="G9" s="20">
        <v>1265</v>
      </c>
      <c r="H9" s="20">
        <v>1289</v>
      </c>
      <c r="I9" s="20">
        <v>1312</v>
      </c>
      <c r="J9" s="20">
        <v>1341</v>
      </c>
      <c r="K9" s="20">
        <v>1345</v>
      </c>
      <c r="L9" s="20">
        <v>1352</v>
      </c>
      <c r="M9" s="20">
        <v>1369</v>
      </c>
      <c r="N9" s="20">
        <v>1366</v>
      </c>
      <c r="O9" s="20">
        <v>1192</v>
      </c>
      <c r="P9" s="20">
        <v>1344</v>
      </c>
      <c r="Q9" s="21">
        <f>AVERAGE(E9:P9)</f>
        <v>1306.1666666666667</v>
      </c>
      <c r="R9" s="22"/>
    </row>
    <row r="10" spans="2:18" ht="15.75">
      <c r="B10" s="16" t="s">
        <v>10</v>
      </c>
      <c r="D10" s="16" t="s">
        <v>15</v>
      </c>
      <c r="E10" s="20">
        <v>85576</v>
      </c>
      <c r="F10" s="20">
        <v>83516</v>
      </c>
      <c r="G10" s="20">
        <v>85446</v>
      </c>
      <c r="H10" s="20">
        <v>87030</v>
      </c>
      <c r="I10" s="20">
        <v>89850</v>
      </c>
      <c r="J10" s="20">
        <v>94876</v>
      </c>
      <c r="K10" s="20">
        <v>99750</v>
      </c>
      <c r="L10" s="20">
        <v>97448</v>
      </c>
      <c r="M10" s="20">
        <v>105908</v>
      </c>
      <c r="N10" s="20">
        <v>110785</v>
      </c>
      <c r="O10" s="20">
        <v>83122</v>
      </c>
      <c r="P10" s="20">
        <v>92576</v>
      </c>
      <c r="Q10" s="21">
        <f>SUM(D10:P10)</f>
        <v>1115883</v>
      </c>
      <c r="R10" s="22"/>
    </row>
    <row r="11" spans="4:18" ht="15.75">
      <c r="D11" s="16" t="s">
        <v>16</v>
      </c>
      <c r="E11" s="20">
        <v>28444561</v>
      </c>
      <c r="F11" s="20">
        <v>27419396</v>
      </c>
      <c r="G11" s="20">
        <v>26852417</v>
      </c>
      <c r="H11" s="20">
        <v>26111155</v>
      </c>
      <c r="I11" s="20">
        <v>26840361</v>
      </c>
      <c r="J11" s="20">
        <v>27519868</v>
      </c>
      <c r="K11" s="20">
        <v>29669972</v>
      </c>
      <c r="L11" s="20">
        <v>30955294</v>
      </c>
      <c r="M11" s="20">
        <v>33000276</v>
      </c>
      <c r="N11" s="20">
        <v>31564901</v>
      </c>
      <c r="O11" s="20">
        <v>24078554</v>
      </c>
      <c r="P11" s="20">
        <v>29380167</v>
      </c>
      <c r="Q11" s="21">
        <f>SUM(D11:P11)</f>
        <v>341836922</v>
      </c>
      <c r="R11" s="22"/>
    </row>
    <row r="12" spans="5:18" ht="15.7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2"/>
    </row>
    <row r="13" spans="1:18" ht="15.75">
      <c r="A13" s="13"/>
      <c r="B13" s="13"/>
      <c r="C13" s="13"/>
      <c r="D13" s="1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/>
    </row>
    <row r="14" spans="1:18" ht="15.75">
      <c r="A14" s="16" t="s">
        <v>6</v>
      </c>
      <c r="E14" s="10"/>
      <c r="F14" s="10"/>
      <c r="G14" s="10"/>
      <c r="H14" s="10"/>
      <c r="I14" s="10"/>
      <c r="J14" s="10"/>
      <c r="K14" s="10"/>
      <c r="L14" s="10"/>
      <c r="M14" s="10"/>
      <c r="N14" s="17"/>
      <c r="O14" s="17"/>
      <c r="P14" s="17"/>
      <c r="Q14" s="18"/>
      <c r="R14" s="19"/>
    </row>
    <row r="15" spans="4:18" ht="15.75">
      <c r="D15" s="16" t="s">
        <v>14</v>
      </c>
      <c r="E15" s="20">
        <v>108</v>
      </c>
      <c r="F15" s="20">
        <v>103</v>
      </c>
      <c r="G15" s="20">
        <v>107</v>
      </c>
      <c r="H15" s="20">
        <v>107</v>
      </c>
      <c r="I15" s="20">
        <v>109</v>
      </c>
      <c r="J15" s="20">
        <v>112</v>
      </c>
      <c r="K15" s="20">
        <v>112</v>
      </c>
      <c r="L15" s="20">
        <v>113</v>
      </c>
      <c r="M15" s="20">
        <v>116</v>
      </c>
      <c r="N15" s="20">
        <v>118</v>
      </c>
      <c r="O15" s="20">
        <v>104</v>
      </c>
      <c r="P15" s="20">
        <v>115</v>
      </c>
      <c r="Q15" s="21">
        <f>AVERAGE(E15:P15)</f>
        <v>110.33333333333333</v>
      </c>
      <c r="R15" s="22"/>
    </row>
    <row r="16" spans="2:18" ht="15.75">
      <c r="B16" s="16" t="s">
        <v>11</v>
      </c>
      <c r="D16" s="16" t="s">
        <v>15</v>
      </c>
      <c r="E16" s="20">
        <v>18509</v>
      </c>
      <c r="F16" s="20">
        <v>16193</v>
      </c>
      <c r="G16" s="20">
        <v>16671</v>
      </c>
      <c r="H16" s="20">
        <v>16052</v>
      </c>
      <c r="I16" s="20">
        <v>16349</v>
      </c>
      <c r="J16" s="20">
        <v>17158</v>
      </c>
      <c r="K16" s="20">
        <v>17655</v>
      </c>
      <c r="L16" s="20">
        <v>17842</v>
      </c>
      <c r="M16" s="20">
        <v>18002</v>
      </c>
      <c r="N16" s="20">
        <v>18470</v>
      </c>
      <c r="O16" s="20">
        <v>16220</v>
      </c>
      <c r="P16" s="20">
        <v>17297.6</v>
      </c>
      <c r="Q16" s="21">
        <f>SUM(D16:P16)</f>
        <v>206418.6</v>
      </c>
      <c r="R16" s="22"/>
    </row>
    <row r="17" spans="4:18" ht="15.75">
      <c r="D17" s="16" t="s">
        <v>16</v>
      </c>
      <c r="E17" s="20">
        <v>6857980</v>
      </c>
      <c r="F17" s="20">
        <v>5843699</v>
      </c>
      <c r="G17" s="20">
        <v>5566287</v>
      </c>
      <c r="H17" s="20">
        <v>5347929</v>
      </c>
      <c r="I17" s="20">
        <v>5296579</v>
      </c>
      <c r="J17" s="20">
        <v>5438008</v>
      </c>
      <c r="K17" s="20">
        <v>5785753</v>
      </c>
      <c r="L17" s="20">
        <v>6068427</v>
      </c>
      <c r="M17" s="20">
        <v>5816329</v>
      </c>
      <c r="N17" s="20">
        <v>5902001</v>
      </c>
      <c r="O17" s="20">
        <v>5228510</v>
      </c>
      <c r="P17" s="20">
        <v>6854263</v>
      </c>
      <c r="Q17" s="21">
        <f>SUM(D17:P17)</f>
        <v>70005765</v>
      </c>
      <c r="R17" s="22"/>
    </row>
    <row r="18" spans="5:18" ht="15.75"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2"/>
    </row>
    <row r="19" spans="1:18" ht="15.75">
      <c r="A19" s="13"/>
      <c r="B19" s="13"/>
      <c r="C19" s="13"/>
      <c r="D19" s="1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2"/>
    </row>
    <row r="20" spans="1:18" ht="15.75">
      <c r="A20" s="16" t="s">
        <v>7</v>
      </c>
      <c r="E20" s="10"/>
      <c r="F20" s="10"/>
      <c r="G20" s="10"/>
      <c r="H20" s="10"/>
      <c r="I20" s="10"/>
      <c r="J20" s="10"/>
      <c r="K20" s="10"/>
      <c r="L20" s="10"/>
      <c r="M20" s="10"/>
      <c r="N20" s="17"/>
      <c r="O20" s="17"/>
      <c r="P20" s="17"/>
      <c r="Q20" s="18"/>
      <c r="R20" s="19"/>
    </row>
    <row r="21" spans="4:18" ht="15.75">
      <c r="D21" s="16" t="s">
        <v>14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1">
        <f>AVERAGE(E21:P21)</f>
        <v>2</v>
      </c>
      <c r="R21" s="22"/>
    </row>
    <row r="22" spans="2:18" ht="15.75">
      <c r="B22" s="16" t="s">
        <v>12</v>
      </c>
      <c r="D22" s="16" t="s">
        <v>15</v>
      </c>
      <c r="E22" s="20">
        <v>509</v>
      </c>
      <c r="F22" s="20">
        <v>489</v>
      </c>
      <c r="G22" s="20">
        <v>384</v>
      </c>
      <c r="H22" s="20">
        <v>453</v>
      </c>
      <c r="I22" s="20">
        <v>376</v>
      </c>
      <c r="J22" s="20">
        <v>383</v>
      </c>
      <c r="K22" s="20">
        <v>396</v>
      </c>
      <c r="L22" s="20">
        <v>548</v>
      </c>
      <c r="M22" s="20">
        <v>483</v>
      </c>
      <c r="N22" s="20">
        <v>483</v>
      </c>
      <c r="O22" s="20">
        <v>522</v>
      </c>
      <c r="P22" s="20">
        <v>476</v>
      </c>
      <c r="Q22" s="21">
        <f>SUM(D22:P22)</f>
        <v>5502</v>
      </c>
      <c r="R22" s="22"/>
    </row>
    <row r="23" spans="2:18" ht="15.75">
      <c r="B23" s="16" t="s">
        <v>13</v>
      </c>
      <c r="D23" s="16" t="s">
        <v>16</v>
      </c>
      <c r="E23" s="20">
        <v>253800</v>
      </c>
      <c r="F23" s="20">
        <v>267960</v>
      </c>
      <c r="G23" s="20">
        <v>235440</v>
      </c>
      <c r="H23" s="20">
        <v>239640</v>
      </c>
      <c r="I23" s="20">
        <v>219960</v>
      </c>
      <c r="J23" s="20">
        <v>228600</v>
      </c>
      <c r="K23" s="20">
        <v>254880</v>
      </c>
      <c r="L23" s="20">
        <v>308760</v>
      </c>
      <c r="M23" s="20">
        <v>340200</v>
      </c>
      <c r="N23" s="20">
        <v>251760</v>
      </c>
      <c r="O23" s="20">
        <v>253320</v>
      </c>
      <c r="P23" s="20">
        <v>238320</v>
      </c>
      <c r="Q23" s="21">
        <f>SUM(D23:P23)</f>
        <v>3092640</v>
      </c>
      <c r="R23" s="22"/>
    </row>
    <row r="24" spans="5:18" ht="15.75"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2"/>
    </row>
    <row r="25" spans="1:18" ht="15.75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2"/>
    </row>
    <row r="26" spans="1:18" ht="15.75">
      <c r="A26" s="28" t="s">
        <v>8</v>
      </c>
      <c r="B26" s="4"/>
      <c r="C26" s="4"/>
      <c r="D26" s="4"/>
      <c r="E26" s="29" t="s">
        <v>17</v>
      </c>
      <c r="F26" s="29" t="s">
        <v>18</v>
      </c>
      <c r="G26" s="29" t="s">
        <v>19</v>
      </c>
      <c r="H26" s="29" t="s">
        <v>20</v>
      </c>
      <c r="I26" s="29" t="s">
        <v>21</v>
      </c>
      <c r="J26" s="29" t="s">
        <v>22</v>
      </c>
      <c r="K26" s="29" t="s">
        <v>23</v>
      </c>
      <c r="L26" s="29" t="s">
        <v>24</v>
      </c>
      <c r="M26" s="29" t="s">
        <v>25</v>
      </c>
      <c r="N26" s="30" t="s">
        <v>26</v>
      </c>
      <c r="O26" s="30" t="s">
        <v>27</v>
      </c>
      <c r="P26" s="30" t="s">
        <v>28</v>
      </c>
      <c r="Q26" s="31" t="s">
        <v>31</v>
      </c>
      <c r="R26" s="32"/>
    </row>
    <row r="27" spans="1:18" ht="15.75">
      <c r="A27" s="4"/>
      <c r="B27" s="4"/>
      <c r="C27" s="4"/>
      <c r="D27" s="4" t="s">
        <v>14</v>
      </c>
      <c r="E27" s="33">
        <f aca="true" t="shared" si="0" ref="E27:P27">+E9+E15+E21</f>
        <v>1377</v>
      </c>
      <c r="F27" s="33">
        <f t="shared" si="0"/>
        <v>1337</v>
      </c>
      <c r="G27" s="33">
        <f t="shared" si="0"/>
        <v>1374</v>
      </c>
      <c r="H27" s="33">
        <f t="shared" si="0"/>
        <v>1398</v>
      </c>
      <c r="I27" s="33">
        <f t="shared" si="0"/>
        <v>1423</v>
      </c>
      <c r="J27" s="33">
        <f t="shared" si="0"/>
        <v>1455</v>
      </c>
      <c r="K27" s="33">
        <f t="shared" si="0"/>
        <v>1459</v>
      </c>
      <c r="L27" s="33">
        <f t="shared" si="0"/>
        <v>1467</v>
      </c>
      <c r="M27" s="33">
        <f t="shared" si="0"/>
        <v>1487</v>
      </c>
      <c r="N27" s="33">
        <f t="shared" si="0"/>
        <v>1486</v>
      </c>
      <c r="O27" s="33">
        <f t="shared" si="0"/>
        <v>1298</v>
      </c>
      <c r="P27" s="33">
        <f t="shared" si="0"/>
        <v>1461</v>
      </c>
      <c r="Q27" s="34">
        <f>AVERAGE(E27:P27)</f>
        <v>1418.5</v>
      </c>
      <c r="R27" s="22"/>
    </row>
    <row r="28" spans="1:18" ht="15.75">
      <c r="A28" s="4"/>
      <c r="B28" s="4"/>
      <c r="C28" s="4"/>
      <c r="D28" s="4" t="s">
        <v>15</v>
      </c>
      <c r="E28" s="33">
        <f aca="true" t="shared" si="1" ref="E28:P28">+E10+E16+E22</f>
        <v>104594</v>
      </c>
      <c r="F28" s="33">
        <f t="shared" si="1"/>
        <v>100198</v>
      </c>
      <c r="G28" s="33">
        <f t="shared" si="1"/>
        <v>102501</v>
      </c>
      <c r="H28" s="33">
        <f t="shared" si="1"/>
        <v>103535</v>
      </c>
      <c r="I28" s="33">
        <f t="shared" si="1"/>
        <v>106575</v>
      </c>
      <c r="J28" s="33">
        <f t="shared" si="1"/>
        <v>112417</v>
      </c>
      <c r="K28" s="33">
        <f t="shared" si="1"/>
        <v>117801</v>
      </c>
      <c r="L28" s="33">
        <f t="shared" si="1"/>
        <v>115838</v>
      </c>
      <c r="M28" s="33">
        <f t="shared" si="1"/>
        <v>124393</v>
      </c>
      <c r="N28" s="33">
        <f t="shared" si="1"/>
        <v>129738</v>
      </c>
      <c r="O28" s="33">
        <f t="shared" si="1"/>
        <v>99864</v>
      </c>
      <c r="P28" s="33">
        <f t="shared" si="1"/>
        <v>110349.6</v>
      </c>
      <c r="Q28" s="34">
        <f>SUM(D28:P28)</f>
        <v>1327803.6</v>
      </c>
      <c r="R28" s="22"/>
    </row>
    <row r="29" spans="1:18" ht="15.75">
      <c r="A29" s="4"/>
      <c r="B29" s="4"/>
      <c r="C29" s="4"/>
      <c r="D29" s="4" t="s">
        <v>16</v>
      </c>
      <c r="E29" s="33">
        <f aca="true" t="shared" si="2" ref="E29:P29">+E11+E17+E23</f>
        <v>35556341</v>
      </c>
      <c r="F29" s="33">
        <f t="shared" si="2"/>
        <v>33531055</v>
      </c>
      <c r="G29" s="33">
        <f t="shared" si="2"/>
        <v>32654144</v>
      </c>
      <c r="H29" s="33">
        <f t="shared" si="2"/>
        <v>31698724</v>
      </c>
      <c r="I29" s="33">
        <f t="shared" si="2"/>
        <v>32356900</v>
      </c>
      <c r="J29" s="33">
        <f t="shared" si="2"/>
        <v>33186476</v>
      </c>
      <c r="K29" s="33">
        <f t="shared" si="2"/>
        <v>35710605</v>
      </c>
      <c r="L29" s="33">
        <f t="shared" si="2"/>
        <v>37332481</v>
      </c>
      <c r="M29" s="33">
        <f t="shared" si="2"/>
        <v>39156805</v>
      </c>
      <c r="N29" s="33">
        <f t="shared" si="2"/>
        <v>37718662</v>
      </c>
      <c r="O29" s="33">
        <f t="shared" si="2"/>
        <v>29560384</v>
      </c>
      <c r="P29" s="33">
        <f t="shared" si="2"/>
        <v>36472750</v>
      </c>
      <c r="Q29" s="34">
        <f>SUM(D29:P29)</f>
        <v>414935327</v>
      </c>
      <c r="R29" s="22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8"/>
      <c r="R30" s="15"/>
    </row>
    <row r="31" spans="1:18" ht="15">
      <c r="A31" s="35"/>
      <c r="B31" s="35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ht="15">
      <c r="R32" s="38"/>
    </row>
  </sheetData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showOutlineSymbols="0" zoomScale="87" zoomScaleNormal="87" workbookViewId="0" topLeftCell="A1">
      <selection activeCell="E7" sqref="E7:G7"/>
    </sheetView>
  </sheetViews>
  <sheetFormatPr defaultColWidth="8.88671875" defaultRowHeight="15"/>
  <cols>
    <col min="1" max="4" width="9.6640625" style="1" customWidth="1"/>
    <col min="5" max="7" width="10.6640625" style="1" customWidth="1"/>
    <col min="8" max="16" width="9.6640625" style="1" customWidth="1"/>
    <col min="17" max="18" width="12.6640625" style="1" customWidth="1"/>
    <col min="19" max="16384" width="9.6640625" style="1" customWidth="1"/>
  </cols>
  <sheetData>
    <row r="1" ht="18">
      <c r="A1" s="2" t="s">
        <v>0</v>
      </c>
    </row>
    <row r="2" spans="1:4" ht="18">
      <c r="A2" s="3" t="s">
        <v>1</v>
      </c>
      <c r="B2" s="4"/>
      <c r="C2" s="4"/>
      <c r="D2" s="4"/>
    </row>
    <row r="3" spans="1:4" ht="18">
      <c r="A3" s="3" t="s">
        <v>2</v>
      </c>
      <c r="B3" s="4"/>
      <c r="C3" s="4"/>
      <c r="D3" s="4"/>
    </row>
    <row r="4" ht="18">
      <c r="A4" s="5" t="s">
        <v>3</v>
      </c>
    </row>
    <row r="5" spans="17:18" ht="15.75">
      <c r="Q5" s="6"/>
      <c r="R5" s="6"/>
    </row>
    <row r="6" spans="1:23" ht="15.75">
      <c r="A6" s="7" t="s">
        <v>4</v>
      </c>
      <c r="B6" s="8" t="s">
        <v>9</v>
      </c>
      <c r="D6" s="9"/>
      <c r="E6" s="10" t="s">
        <v>32</v>
      </c>
      <c r="F6" s="10" t="s">
        <v>33</v>
      </c>
      <c r="G6" s="10" t="s">
        <v>34</v>
      </c>
      <c r="I6" s="39"/>
      <c r="J6" s="39"/>
      <c r="K6" s="39"/>
      <c r="L6" s="39"/>
      <c r="M6" s="39"/>
      <c r="N6" s="39"/>
      <c r="O6" s="39"/>
      <c r="P6" s="39"/>
      <c r="Q6" s="12"/>
      <c r="R6" s="12"/>
      <c r="S6" s="38"/>
      <c r="T6" s="38"/>
      <c r="U6" s="38"/>
      <c r="V6" s="38"/>
      <c r="W6" s="38"/>
    </row>
    <row r="7" spans="1:23" ht="15.75">
      <c r="A7" s="13"/>
      <c r="B7" s="13"/>
      <c r="C7" s="13"/>
      <c r="D7" s="13"/>
      <c r="E7" s="13"/>
      <c r="F7" s="13"/>
      <c r="G7" s="13"/>
      <c r="I7" s="38"/>
      <c r="J7" s="38"/>
      <c r="K7" s="38"/>
      <c r="L7" s="38"/>
      <c r="M7" s="38"/>
      <c r="N7" s="38"/>
      <c r="O7" s="38"/>
      <c r="P7" s="38"/>
      <c r="Q7" s="15"/>
      <c r="R7" s="15"/>
      <c r="S7" s="38"/>
      <c r="T7" s="38"/>
      <c r="U7" s="38"/>
      <c r="V7" s="38"/>
      <c r="W7" s="38"/>
    </row>
    <row r="8" spans="1:23" ht="15.75">
      <c r="A8" s="16" t="s">
        <v>5</v>
      </c>
      <c r="E8" s="17"/>
      <c r="F8" s="17"/>
      <c r="G8" s="17"/>
      <c r="I8" s="39"/>
      <c r="J8" s="39"/>
      <c r="K8" s="39"/>
      <c r="L8" s="39"/>
      <c r="M8" s="39"/>
      <c r="N8" s="40"/>
      <c r="O8" s="40"/>
      <c r="P8" s="40"/>
      <c r="Q8" s="19"/>
      <c r="R8" s="19"/>
      <c r="S8" s="38"/>
      <c r="T8" s="38"/>
      <c r="U8" s="38"/>
      <c r="V8" s="38"/>
      <c r="W8" s="38"/>
    </row>
    <row r="9" spans="4:23" ht="15.75">
      <c r="D9" s="16" t="s">
        <v>14</v>
      </c>
      <c r="E9" s="20">
        <v>1340</v>
      </c>
      <c r="F9" s="20">
        <v>1307</v>
      </c>
      <c r="G9" s="20">
        <v>1343</v>
      </c>
      <c r="I9" s="37"/>
      <c r="J9" s="37"/>
      <c r="K9" s="37"/>
      <c r="L9" s="37"/>
      <c r="M9" s="37"/>
      <c r="N9" s="37"/>
      <c r="O9" s="37"/>
      <c r="P9" s="37"/>
      <c r="Q9" s="22"/>
      <c r="R9" s="22"/>
      <c r="S9" s="38"/>
      <c r="T9" s="38"/>
      <c r="U9" s="38"/>
      <c r="V9" s="38"/>
      <c r="W9" s="38"/>
    </row>
    <row r="10" spans="2:23" ht="15.75">
      <c r="B10" s="16" t="s">
        <v>10</v>
      </c>
      <c r="D10" s="16" t="s">
        <v>15</v>
      </c>
      <c r="E10" s="20">
        <v>90449</v>
      </c>
      <c r="F10" s="20">
        <v>87728</v>
      </c>
      <c r="G10" s="20">
        <v>96584</v>
      </c>
      <c r="I10" s="37"/>
      <c r="J10" s="37"/>
      <c r="K10" s="37"/>
      <c r="L10" s="37"/>
      <c r="M10" s="37"/>
      <c r="N10" s="37"/>
      <c r="O10" s="37"/>
      <c r="P10" s="37"/>
      <c r="Q10" s="22"/>
      <c r="R10" s="22"/>
      <c r="S10" s="38"/>
      <c r="T10" s="38"/>
      <c r="U10" s="38"/>
      <c r="V10" s="38"/>
      <c r="W10" s="38"/>
    </row>
    <row r="11" spans="4:23" ht="15.75">
      <c r="D11" s="16" t="s">
        <v>16</v>
      </c>
      <c r="E11" s="20">
        <v>29686438</v>
      </c>
      <c r="F11" s="20">
        <v>27794094</v>
      </c>
      <c r="G11" s="20">
        <v>30564507</v>
      </c>
      <c r="I11" s="37"/>
      <c r="J11" s="37"/>
      <c r="K11" s="37"/>
      <c r="L11" s="37"/>
      <c r="M11" s="37"/>
      <c r="N11" s="37"/>
      <c r="O11" s="37"/>
      <c r="P11" s="37"/>
      <c r="Q11" s="22"/>
      <c r="R11" s="22"/>
      <c r="S11" s="38"/>
      <c r="T11" s="38"/>
      <c r="U11" s="38"/>
      <c r="V11" s="38"/>
      <c r="W11" s="38"/>
    </row>
    <row r="12" spans="5:23" ht="15.75">
      <c r="E12" s="20"/>
      <c r="F12" s="20"/>
      <c r="G12" s="20"/>
      <c r="I12" s="37"/>
      <c r="J12" s="37"/>
      <c r="K12" s="37"/>
      <c r="L12" s="37"/>
      <c r="M12" s="37"/>
      <c r="N12" s="37"/>
      <c r="O12" s="37"/>
      <c r="P12" s="37"/>
      <c r="Q12" s="22"/>
      <c r="R12" s="22"/>
      <c r="S12" s="38"/>
      <c r="T12" s="38"/>
      <c r="U12" s="38"/>
      <c r="V12" s="38"/>
      <c r="W12" s="38"/>
    </row>
    <row r="13" spans="1:23" ht="15.75">
      <c r="A13" s="13"/>
      <c r="B13" s="13"/>
      <c r="C13" s="13"/>
      <c r="D13" s="13"/>
      <c r="E13" s="23"/>
      <c r="F13" s="23"/>
      <c r="G13" s="23"/>
      <c r="I13" s="37"/>
      <c r="J13" s="37"/>
      <c r="K13" s="37"/>
      <c r="L13" s="37"/>
      <c r="M13" s="37"/>
      <c r="N13" s="37"/>
      <c r="O13" s="37"/>
      <c r="P13" s="37"/>
      <c r="Q13" s="22"/>
      <c r="R13" s="22"/>
      <c r="S13" s="38"/>
      <c r="T13" s="38"/>
      <c r="U13" s="38"/>
      <c r="V13" s="38"/>
      <c r="W13" s="38"/>
    </row>
    <row r="14" spans="1:23" ht="15.75">
      <c r="A14" s="16" t="s">
        <v>6</v>
      </c>
      <c r="E14" s="17"/>
      <c r="F14" s="17"/>
      <c r="G14" s="17"/>
      <c r="I14" s="39"/>
      <c r="J14" s="39"/>
      <c r="K14" s="39"/>
      <c r="L14" s="39"/>
      <c r="M14" s="39"/>
      <c r="N14" s="40"/>
      <c r="O14" s="40"/>
      <c r="P14" s="40"/>
      <c r="Q14" s="19"/>
      <c r="R14" s="19"/>
      <c r="S14" s="38"/>
      <c r="T14" s="38"/>
      <c r="U14" s="38"/>
      <c r="V14" s="38"/>
      <c r="W14" s="38"/>
    </row>
    <row r="15" spans="4:23" ht="15.75">
      <c r="D15" s="16" t="s">
        <v>14</v>
      </c>
      <c r="E15" s="20">
        <v>114</v>
      </c>
      <c r="F15" s="20">
        <v>110</v>
      </c>
      <c r="G15" s="20">
        <v>113</v>
      </c>
      <c r="I15" s="37"/>
      <c r="J15" s="37"/>
      <c r="K15" s="37"/>
      <c r="L15" s="37"/>
      <c r="M15" s="37"/>
      <c r="N15" s="37"/>
      <c r="O15" s="37"/>
      <c r="P15" s="37"/>
      <c r="Q15" s="22"/>
      <c r="R15" s="22"/>
      <c r="S15" s="38"/>
      <c r="T15" s="38"/>
      <c r="U15" s="38"/>
      <c r="V15" s="38"/>
      <c r="W15" s="38"/>
    </row>
    <row r="16" spans="2:23" ht="15.75">
      <c r="B16" s="16" t="s">
        <v>11</v>
      </c>
      <c r="D16" s="16" t="s">
        <v>15</v>
      </c>
      <c r="E16" s="20">
        <v>17622</v>
      </c>
      <c r="F16" s="20">
        <v>16489</v>
      </c>
      <c r="G16" s="20">
        <v>17332</v>
      </c>
      <c r="I16" s="37"/>
      <c r="J16" s="37"/>
      <c r="K16" s="37"/>
      <c r="L16" s="37"/>
      <c r="M16" s="37"/>
      <c r="N16" s="37"/>
      <c r="O16" s="37"/>
      <c r="P16" s="37"/>
      <c r="Q16" s="22"/>
      <c r="R16" s="22"/>
      <c r="S16" s="38"/>
      <c r="T16" s="38"/>
      <c r="U16" s="38"/>
      <c r="V16" s="38"/>
      <c r="W16" s="38"/>
    </row>
    <row r="17" spans="4:23" ht="15.75">
      <c r="D17" s="16" t="s">
        <v>16</v>
      </c>
      <c r="E17" s="20">
        <v>6467787</v>
      </c>
      <c r="F17" s="20">
        <v>5741221</v>
      </c>
      <c r="G17" s="20">
        <v>6058395</v>
      </c>
      <c r="I17" s="37"/>
      <c r="J17" s="37"/>
      <c r="K17" s="37"/>
      <c r="L17" s="37"/>
      <c r="M17" s="37"/>
      <c r="N17" s="37"/>
      <c r="O17" s="37"/>
      <c r="P17" s="37"/>
      <c r="Q17" s="22"/>
      <c r="R17" s="22"/>
      <c r="S17" s="38"/>
      <c r="T17" s="38"/>
      <c r="U17" s="38"/>
      <c r="V17" s="38"/>
      <c r="W17" s="38"/>
    </row>
    <row r="18" spans="5:23" ht="15.75">
      <c r="E18" s="20"/>
      <c r="F18" s="20"/>
      <c r="G18" s="20"/>
      <c r="I18" s="37"/>
      <c r="J18" s="37"/>
      <c r="K18" s="37"/>
      <c r="L18" s="37"/>
      <c r="M18" s="37"/>
      <c r="N18" s="37"/>
      <c r="O18" s="37"/>
      <c r="P18" s="37"/>
      <c r="Q18" s="22"/>
      <c r="R18" s="22"/>
      <c r="S18" s="38"/>
      <c r="T18" s="38"/>
      <c r="U18" s="38"/>
      <c r="V18" s="38"/>
      <c r="W18" s="38"/>
    </row>
    <row r="19" spans="1:23" ht="15.75">
      <c r="A19" s="13"/>
      <c r="B19" s="13"/>
      <c r="C19" s="13"/>
      <c r="D19" s="13"/>
      <c r="E19" s="23"/>
      <c r="F19" s="23"/>
      <c r="G19" s="23"/>
      <c r="I19" s="37"/>
      <c r="J19" s="37"/>
      <c r="K19" s="37"/>
      <c r="L19" s="37"/>
      <c r="M19" s="37"/>
      <c r="N19" s="37"/>
      <c r="O19" s="37"/>
      <c r="P19" s="37"/>
      <c r="Q19" s="22"/>
      <c r="R19" s="22"/>
      <c r="S19" s="38"/>
      <c r="T19" s="38"/>
      <c r="U19" s="38"/>
      <c r="V19" s="38"/>
      <c r="W19" s="38"/>
    </row>
    <row r="20" spans="1:23" ht="15.75">
      <c r="A20" s="16" t="s">
        <v>7</v>
      </c>
      <c r="E20" s="17"/>
      <c r="F20" s="17"/>
      <c r="G20" s="17"/>
      <c r="I20" s="39"/>
      <c r="J20" s="39"/>
      <c r="K20" s="39"/>
      <c r="L20" s="39"/>
      <c r="M20" s="39"/>
      <c r="N20" s="40"/>
      <c r="O20" s="40"/>
      <c r="P20" s="40"/>
      <c r="Q20" s="19"/>
      <c r="R20" s="19"/>
      <c r="S20" s="38"/>
      <c r="T20" s="38"/>
      <c r="U20" s="38"/>
      <c r="V20" s="38"/>
      <c r="W20" s="38"/>
    </row>
    <row r="21" spans="4:23" ht="15.75">
      <c r="D21" s="16" t="s">
        <v>14</v>
      </c>
      <c r="E21" s="20">
        <v>2</v>
      </c>
      <c r="F21" s="20">
        <v>2</v>
      </c>
      <c r="G21" s="20">
        <v>2</v>
      </c>
      <c r="I21" s="37"/>
      <c r="J21" s="37"/>
      <c r="K21" s="37"/>
      <c r="L21" s="37"/>
      <c r="M21" s="37"/>
      <c r="N21" s="37"/>
      <c r="O21" s="37"/>
      <c r="P21" s="37"/>
      <c r="Q21" s="22"/>
      <c r="R21" s="22"/>
      <c r="S21" s="38"/>
      <c r="T21" s="38"/>
      <c r="U21" s="38"/>
      <c r="V21" s="38"/>
      <c r="W21" s="38"/>
    </row>
    <row r="22" spans="2:23" ht="15.75">
      <c r="B22" s="16" t="s">
        <v>12</v>
      </c>
      <c r="D22" s="16" t="s">
        <v>15</v>
      </c>
      <c r="E22" s="20">
        <v>487</v>
      </c>
      <c r="F22" s="20">
        <v>572</v>
      </c>
      <c r="G22" s="20">
        <v>443</v>
      </c>
      <c r="I22" s="37"/>
      <c r="J22" s="37"/>
      <c r="K22" s="37"/>
      <c r="L22" s="37"/>
      <c r="M22" s="37"/>
      <c r="N22" s="37"/>
      <c r="O22" s="37"/>
      <c r="P22" s="37"/>
      <c r="Q22" s="22"/>
      <c r="R22" s="22"/>
      <c r="S22" s="38"/>
      <c r="T22" s="38"/>
      <c r="U22" s="38"/>
      <c r="V22" s="38"/>
      <c r="W22" s="38"/>
    </row>
    <row r="23" spans="2:23" ht="15.75">
      <c r="B23" s="16" t="s">
        <v>13</v>
      </c>
      <c r="D23" s="16" t="s">
        <v>16</v>
      </c>
      <c r="E23" s="20">
        <v>254640</v>
      </c>
      <c r="F23" s="20">
        <v>293400</v>
      </c>
      <c r="G23" s="20">
        <v>239640</v>
      </c>
      <c r="I23" s="37"/>
      <c r="J23" s="37"/>
      <c r="K23" s="37"/>
      <c r="L23" s="37"/>
      <c r="M23" s="37"/>
      <c r="N23" s="37"/>
      <c r="O23" s="37"/>
      <c r="P23" s="37"/>
      <c r="Q23" s="22"/>
      <c r="R23" s="22"/>
      <c r="S23" s="38"/>
      <c r="T23" s="38"/>
      <c r="U23" s="38"/>
      <c r="V23" s="38"/>
      <c r="W23" s="38"/>
    </row>
    <row r="24" spans="5:23" ht="15.75">
      <c r="E24" s="20"/>
      <c r="F24" s="20"/>
      <c r="G24" s="20"/>
      <c r="I24" s="37"/>
      <c r="J24" s="37"/>
      <c r="K24" s="37"/>
      <c r="L24" s="37"/>
      <c r="M24" s="37"/>
      <c r="N24" s="37"/>
      <c r="O24" s="37"/>
      <c r="P24" s="37"/>
      <c r="Q24" s="22"/>
      <c r="R24" s="22"/>
      <c r="S24" s="38"/>
      <c r="T24" s="38"/>
      <c r="U24" s="38"/>
      <c r="V24" s="38"/>
      <c r="W24" s="38"/>
    </row>
    <row r="25" spans="1:23" ht="15.75">
      <c r="A25" s="25"/>
      <c r="B25" s="25"/>
      <c r="C25" s="25"/>
      <c r="D25" s="25"/>
      <c r="E25" s="26"/>
      <c r="F25" s="26"/>
      <c r="G25" s="26"/>
      <c r="I25" s="37"/>
      <c r="J25" s="37"/>
      <c r="K25" s="37"/>
      <c r="L25" s="37"/>
      <c r="M25" s="37"/>
      <c r="N25" s="37"/>
      <c r="O25" s="37"/>
      <c r="P25" s="37"/>
      <c r="Q25" s="22"/>
      <c r="R25" s="22"/>
      <c r="S25" s="38"/>
      <c r="T25" s="38"/>
      <c r="U25" s="38"/>
      <c r="V25" s="38"/>
      <c r="W25" s="38"/>
    </row>
    <row r="26" spans="1:23" ht="15.75">
      <c r="A26" s="28" t="s">
        <v>8</v>
      </c>
      <c r="B26" s="4"/>
      <c r="C26" s="4"/>
      <c r="D26" s="4"/>
      <c r="E26" s="30" t="s">
        <v>32</v>
      </c>
      <c r="F26" s="30" t="s">
        <v>33</v>
      </c>
      <c r="G26" s="30" t="s">
        <v>34</v>
      </c>
      <c r="I26" s="39"/>
      <c r="J26" s="39"/>
      <c r="K26" s="39"/>
      <c r="L26" s="39"/>
      <c r="M26" s="39"/>
      <c r="N26" s="40"/>
      <c r="O26" s="40"/>
      <c r="P26" s="40"/>
      <c r="Q26" s="32"/>
      <c r="R26" s="32"/>
      <c r="S26" s="38"/>
      <c r="T26" s="38"/>
      <c r="U26" s="38"/>
      <c r="V26" s="38"/>
      <c r="W26" s="38"/>
    </row>
    <row r="27" spans="1:23" ht="15.75">
      <c r="A27" s="4"/>
      <c r="B27" s="4"/>
      <c r="C27" s="4"/>
      <c r="D27" s="4" t="s">
        <v>14</v>
      </c>
      <c r="E27" s="33">
        <f aca="true" t="shared" si="0" ref="E27:G29">+E9+E15+E21</f>
        <v>1456</v>
      </c>
      <c r="F27" s="33">
        <f t="shared" si="0"/>
        <v>1419</v>
      </c>
      <c r="G27" s="33">
        <f t="shared" si="0"/>
        <v>1458</v>
      </c>
      <c r="I27" s="37"/>
      <c r="J27" s="37"/>
      <c r="K27" s="37"/>
      <c r="L27" s="37"/>
      <c r="M27" s="37"/>
      <c r="N27" s="37"/>
      <c r="O27" s="37"/>
      <c r="P27" s="37"/>
      <c r="Q27" s="22"/>
      <c r="R27" s="22"/>
      <c r="S27" s="38"/>
      <c r="T27" s="38"/>
      <c r="U27" s="38"/>
      <c r="V27" s="38"/>
      <c r="W27" s="38"/>
    </row>
    <row r="28" spans="1:23" ht="15.75">
      <c r="A28" s="4"/>
      <c r="B28" s="4"/>
      <c r="C28" s="4"/>
      <c r="D28" s="4" t="s">
        <v>15</v>
      </c>
      <c r="E28" s="33">
        <f t="shared" si="0"/>
        <v>108558</v>
      </c>
      <c r="F28" s="33">
        <f t="shared" si="0"/>
        <v>104789</v>
      </c>
      <c r="G28" s="33">
        <f t="shared" si="0"/>
        <v>114359</v>
      </c>
      <c r="I28" s="37"/>
      <c r="J28" s="37"/>
      <c r="K28" s="37"/>
      <c r="L28" s="37"/>
      <c r="M28" s="37"/>
      <c r="N28" s="37"/>
      <c r="O28" s="37"/>
      <c r="P28" s="37"/>
      <c r="Q28" s="22"/>
      <c r="R28" s="22"/>
      <c r="S28" s="38"/>
      <c r="T28" s="38"/>
      <c r="U28" s="38"/>
      <c r="V28" s="38"/>
      <c r="W28" s="38"/>
    </row>
    <row r="29" spans="1:23" ht="15.75">
      <c r="A29" s="4"/>
      <c r="B29" s="4"/>
      <c r="C29" s="4"/>
      <c r="D29" s="4" t="s">
        <v>16</v>
      </c>
      <c r="E29" s="33">
        <f t="shared" si="0"/>
        <v>36408865</v>
      </c>
      <c r="F29" s="33">
        <f t="shared" si="0"/>
        <v>33828715</v>
      </c>
      <c r="G29" s="33">
        <f t="shared" si="0"/>
        <v>36862542</v>
      </c>
      <c r="I29" s="37"/>
      <c r="J29" s="37"/>
      <c r="K29" s="37"/>
      <c r="L29" s="37"/>
      <c r="M29" s="37"/>
      <c r="N29" s="37"/>
      <c r="O29" s="37"/>
      <c r="P29" s="37"/>
      <c r="Q29" s="22"/>
      <c r="R29" s="22"/>
      <c r="S29" s="38"/>
      <c r="T29" s="38"/>
      <c r="U29" s="38"/>
      <c r="V29" s="38"/>
      <c r="W29" s="38"/>
    </row>
    <row r="30" spans="1:23" ht="15.75">
      <c r="A30" s="4"/>
      <c r="B30" s="4"/>
      <c r="C30" s="4"/>
      <c r="D30" s="4"/>
      <c r="E30" s="4"/>
      <c r="F30" s="4"/>
      <c r="G30" s="4"/>
      <c r="I30" s="38"/>
      <c r="J30" s="38"/>
      <c r="K30" s="38"/>
      <c r="L30" s="38"/>
      <c r="M30" s="38"/>
      <c r="N30" s="38"/>
      <c r="O30" s="38"/>
      <c r="P30" s="38"/>
      <c r="Q30" s="15"/>
      <c r="R30" s="15"/>
      <c r="S30" s="38"/>
      <c r="T30" s="38"/>
      <c r="U30" s="38"/>
      <c r="V30" s="38"/>
      <c r="W30" s="38"/>
    </row>
    <row r="31" spans="1:23" ht="15">
      <c r="A31" s="35"/>
      <c r="B31" s="35"/>
      <c r="C31" s="35"/>
      <c r="D31" s="35"/>
      <c r="E31" s="36"/>
      <c r="F31" s="36"/>
      <c r="G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</row>
    <row r="32" spans="9:23" ht="15"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</sheetData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